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6050232\Downloads\"/>
    </mc:Choice>
  </mc:AlternateContent>
  <xr:revisionPtr revIDLastSave="0" documentId="13_ncr:1_{5FF9C97A-A2A3-4A90-9CD0-1F5A16F85578}" xr6:coauthVersionLast="47" xr6:coauthVersionMax="47" xr10:uidLastSave="{00000000-0000-0000-0000-000000000000}"/>
  <bookViews>
    <workbookView xWindow="28680" yWindow="-120" windowWidth="29040" windowHeight="15840" xr2:uid="{CA607743-7999-499A-A9E2-3AD30964523A}"/>
  </bookViews>
  <sheets>
    <sheet name="Estimate Costs" sheetId="1" r:id="rId1"/>
    <sheet name="2023 Book Cost Estimat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17" i="1" s="1"/>
  <c r="E17" i="1" s="1"/>
  <c r="C11" i="1"/>
  <c r="C14" i="1"/>
  <c r="C13" i="3"/>
  <c r="C20" i="3"/>
  <c r="C26" i="3"/>
  <c r="C32" i="3"/>
  <c r="C38" i="3"/>
  <c r="C49" i="3" s="1"/>
  <c r="B14" i="1" s="1"/>
  <c r="E14" i="1" s="1"/>
  <c r="C43" i="3"/>
  <c r="C48" i="3"/>
  <c r="E11" i="1"/>
  <c r="E5" i="1"/>
  <c r="E8" i="1"/>
  <c r="E20" i="1" l="1"/>
  <c r="J16" i="1" s="1"/>
  <c r="J6" i="1" l="1"/>
  <c r="J15" i="1"/>
  <c r="J11" i="1"/>
  <c r="J14" i="1"/>
  <c r="J10" i="1"/>
  <c r="J8" i="1"/>
  <c r="J13" i="1"/>
  <c r="J12" i="1"/>
  <c r="J9" i="1"/>
  <c r="J7" i="1"/>
  <c r="J5" i="1"/>
</calcChain>
</file>

<file path=xl/sharedStrings.xml><?xml version="1.0" encoding="utf-8"?>
<sst xmlns="http://schemas.openxmlformats.org/spreadsheetml/2006/main" count="94" uniqueCount="78">
  <si>
    <t>Tuition</t>
  </si>
  <si>
    <t>Sessions</t>
  </si>
  <si>
    <t>Application Fee</t>
  </si>
  <si>
    <t>Subtotal</t>
  </si>
  <si>
    <t>Months</t>
  </si>
  <si>
    <t>Books</t>
  </si>
  <si>
    <t xml:space="preserve">Conversion Table </t>
  </si>
  <si>
    <t>Currency</t>
  </si>
  <si>
    <t>Conversion</t>
  </si>
  <si>
    <t>Total</t>
  </si>
  <si>
    <t>JPY</t>
  </si>
  <si>
    <t> 円</t>
  </si>
  <si>
    <t>Symbol</t>
  </si>
  <si>
    <t>RMB</t>
  </si>
  <si>
    <t>圓/元</t>
  </si>
  <si>
    <t>MXN</t>
  </si>
  <si>
    <t>$</t>
  </si>
  <si>
    <t>CLP</t>
  </si>
  <si>
    <t>EUR</t>
  </si>
  <si>
    <t>₩</t>
  </si>
  <si>
    <t>KRW</t>
  </si>
  <si>
    <t>€</t>
  </si>
  <si>
    <t>CDF</t>
  </si>
  <si>
    <t>FC</t>
  </si>
  <si>
    <t>SAR</t>
  </si>
  <si>
    <t>ر.س</t>
  </si>
  <si>
    <t>د.ك </t>
  </si>
  <si>
    <t>₮</t>
  </si>
  <si>
    <t>MNT</t>
  </si>
  <si>
    <t>KWD</t>
  </si>
  <si>
    <t>R$</t>
  </si>
  <si>
    <t>BRL</t>
  </si>
  <si>
    <t>Housing</t>
  </si>
  <si>
    <t>Tuition &amp; Housing</t>
  </si>
  <si>
    <t>TWD</t>
  </si>
  <si>
    <t>NT$</t>
  </si>
  <si>
    <t>Cost Estimate Model Utah ELI</t>
  </si>
  <si>
    <t>Insurance</t>
  </si>
  <si>
    <t>Other Living Expenses</t>
  </si>
  <si>
    <t>*Estimated cost based on an average.</t>
  </si>
  <si>
    <t>*Insurance is a monthly fee.</t>
  </si>
  <si>
    <t>ELI 820</t>
  </si>
  <si>
    <t>ELI 876</t>
  </si>
  <si>
    <t>ELI 840</t>
  </si>
  <si>
    <t>ELI 850</t>
  </si>
  <si>
    <t>ELI 750</t>
  </si>
  <si>
    <t>ELI 720</t>
  </si>
  <si>
    <t>ELI 741</t>
  </si>
  <si>
    <t>ELI 710</t>
  </si>
  <si>
    <t>ELI 642</t>
  </si>
  <si>
    <t>ELI 630</t>
  </si>
  <si>
    <t>ELI 620</t>
  </si>
  <si>
    <t>ELI 610</t>
  </si>
  <si>
    <t>ELI 540</t>
  </si>
  <si>
    <t xml:space="preserve">ELI 530 </t>
  </si>
  <si>
    <t>ELI 530</t>
  </si>
  <si>
    <t>ELI 520</t>
  </si>
  <si>
    <t>ELI 510</t>
  </si>
  <si>
    <t>ELI 440</t>
  </si>
  <si>
    <t>ELI 430</t>
  </si>
  <si>
    <t>ELI 420</t>
  </si>
  <si>
    <t>ELI 410</t>
  </si>
  <si>
    <t>ELI 340</t>
  </si>
  <si>
    <t>ELI 330</t>
  </si>
  <si>
    <t>ELI 320</t>
  </si>
  <si>
    <t>ELI 310</t>
  </si>
  <si>
    <t>ELI 240</t>
  </si>
  <si>
    <t>ELI 230</t>
  </si>
  <si>
    <t>ELI 220</t>
  </si>
  <si>
    <t>ELI 210</t>
  </si>
  <si>
    <t>ELI 140</t>
  </si>
  <si>
    <t>ELI 130</t>
  </si>
  <si>
    <t>ELI 120</t>
  </si>
  <si>
    <t>ELI 110</t>
  </si>
  <si>
    <t>Outside Source</t>
  </si>
  <si>
    <t>Course</t>
  </si>
  <si>
    <t>Level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</si>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</sst>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164" formatCode="_-[$¥-411]* #,##0.00_-;\-[$¥-411]* #,##0.00_-;_-[$¥-411]* &quot;-&quot;??_-;_-@_-"/>
    <numFmt numFmtId="165" formatCode="_ [$¥-804]* #,##0.00_ ;_ [$¥-804]* \-#,##0.00_ ;_ [$¥-804]* &quot;-&quot;??_ ;_ @_ "/>
    <numFmt numFmtId="166" formatCode="_-[$$-80A]* #,##0.00_-;\-[$$-80A]* #,##0.00_-;_-[$$-80A]* &quot;-&quot;??_-;_-@_-"/>
    <numFmt numFmtId="167" formatCode="_-[$₩-412]* #,##0.00_-;\-[$₩-412]* #,##0.00_-;_-[$₩-412]* &quot;-&quot;??_-;_-@_-"/>
    <numFmt numFmtId="168" formatCode="_([$€-2]\ * #,##0.00_);_([$€-2]\ * \(#,##0.00\);_([$€-2]\ * &quot;-&quot;??_);_(@_)"/>
    <numFmt numFmtId="169" formatCode="_-* #,##0.00\ [$د.ك.‏-3401]_-;\-* #,##0.00\ [$د.ك.‏-3401]_-;_-* &quot;-&quot;??\ [$د.ك.‏-3401]_-;_-@_-"/>
    <numFmt numFmtId="170" formatCode="_-* #,##0.00\ [$ر.س.‏-401]_-;\-* #,##0.00\ [$ر.س.‏-401]_-;_-* &quot;-&quot;??\ [$ر.س.‏-401]_-;_-@_-"/>
    <numFmt numFmtId="171" formatCode="_-[$₮-450]\ * #,##0.00_-;\-[$₮-450]\ * #,##0.00_-;_-[$₮-450]\ * &quot;-&quot;??_-;_-@_-"/>
    <numFmt numFmtId="172" formatCode="_-* #,##0.00\ [$FC-240C]_-;\-* #,##0.00\ [$FC-240C]_-;_-* &quot;-&quot;??\ [$FC-240C]_-;_-@_-"/>
    <numFmt numFmtId="173" formatCode="_-[$R$-416]\ * #,##0.00_-;\-[$R$-416]\ * #,##0.00_-;_-[$R$-416]\ * &quot;-&quot;??_-;_-@_-"/>
    <numFmt numFmtId="174" formatCode="_-[$€-1809]* #,##0.00_-;\-[$€-1809]* #,##0.00_-;_-[$€-1809]* &quot;-&quot;??_-;_-@_-"/>
    <numFmt numFmtId="175" formatCode="_([$TWD]\ * #,##0.00_);_([$TWD]\ * \(#,##0.00\);_([$TWD]\ * &quot;-&quot;??_);_(@_)"/>
    <numFmt numFmtId="176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1"/>
      <name val="Roboto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rgb="FF444444"/>
      <name val="Calibri"/>
      <family val="2"/>
      <charset val="1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ck">
        <color theme="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2" borderId="4" applyNumberFormat="0" applyAlignment="0" applyProtection="0"/>
    <xf numFmtId="0" fontId="6" fillId="3" borderId="5" applyNumberFormat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6" fontId="0" fillId="0" borderId="0" xfId="0" applyNumberFormat="1"/>
    <xf numFmtId="0" fontId="5" fillId="2" borderId="4" xfId="5"/>
    <xf numFmtId="44" fontId="6" fillId="3" borderId="5" xfId="6" applyNumberFormat="1"/>
    <xf numFmtId="0" fontId="4" fillId="0" borderId="3" xfId="4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4" applyFill="1" applyBorder="1" applyAlignment="1">
      <alignment horizontal="center"/>
    </xf>
    <xf numFmtId="44" fontId="6" fillId="3" borderId="5" xfId="1" applyFont="1" applyFill="1" applyBorder="1"/>
    <xf numFmtId="44" fontId="7" fillId="3" borderId="4" xfId="1" applyFont="1" applyFill="1" applyBorder="1"/>
    <xf numFmtId="0" fontId="8" fillId="0" borderId="0" xfId="0" applyFont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0" fontId="8" fillId="0" borderId="0" xfId="0" applyNumberFormat="1" applyFont="1" applyAlignment="1">
      <alignment horizontal="right" vertical="center"/>
    </xf>
    <xf numFmtId="169" fontId="8" fillId="0" borderId="0" xfId="0" applyNumberFormat="1" applyFont="1" applyAlignment="1">
      <alignment horizontal="right" vertical="center"/>
    </xf>
    <xf numFmtId="171" fontId="8" fillId="0" borderId="0" xfId="0" applyNumberFormat="1" applyFont="1" applyAlignment="1">
      <alignment horizontal="right" vertical="center"/>
    </xf>
    <xf numFmtId="173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8" fontId="8" fillId="0" borderId="0" xfId="0" applyNumberFormat="1" applyFont="1" applyAlignment="1">
      <alignment horizontal="right"/>
    </xf>
    <xf numFmtId="172" fontId="8" fillId="0" borderId="0" xfId="0" applyNumberFormat="1" applyFont="1" applyAlignment="1">
      <alignment horizontal="right"/>
    </xf>
    <xf numFmtId="170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171" fontId="8" fillId="0" borderId="0" xfId="0" applyNumberFormat="1" applyFont="1" applyAlignment="1">
      <alignment horizontal="right"/>
    </xf>
    <xf numFmtId="173" fontId="8" fillId="0" borderId="0" xfId="0" applyNumberFormat="1" applyFont="1" applyAlignment="1">
      <alignment horizontal="right"/>
    </xf>
    <xf numFmtId="44" fontId="10" fillId="0" borderId="0" xfId="1" applyFont="1"/>
    <xf numFmtId="0" fontId="3" fillId="0" borderId="6" xfId="3" applyBorder="1" applyAlignment="1">
      <alignment horizontal="center"/>
    </xf>
    <xf numFmtId="0" fontId="0" fillId="0" borderId="0" xfId="0" applyAlignment="1">
      <alignment horizontal="left"/>
    </xf>
    <xf numFmtId="0" fontId="3" fillId="0" borderId="6" xfId="3" applyBorder="1" applyAlignment="1"/>
    <xf numFmtId="175" fontId="8" fillId="0" borderId="0" xfId="0" applyNumberFormat="1" applyFont="1" applyAlignment="1">
      <alignment horizontal="right" vertical="center"/>
    </xf>
    <xf numFmtId="174" fontId="0" fillId="0" borderId="0" xfId="0" applyNumberFormat="1" applyAlignment="1">
      <alignment horizontal="center"/>
    </xf>
    <xf numFmtId="44" fontId="6" fillId="3" borderId="0" xfId="1" applyFont="1" applyFill="1" applyBorder="1"/>
    <xf numFmtId="0" fontId="0" fillId="0" borderId="0" xfId="0" applyAlignment="1">
      <alignment horizontal="right"/>
    </xf>
    <xf numFmtId="0" fontId="14" fillId="0" borderId="0" xfId="0" applyFont="1" applyAlignment="1">
      <alignment horizontal="right" vertical="center" wrapText="1"/>
    </xf>
    <xf numFmtId="0" fontId="0" fillId="0" borderId="7" xfId="0" applyBorder="1"/>
    <xf numFmtId="0" fontId="15" fillId="6" borderId="7" xfId="0" quotePrefix="1" applyFont="1" applyFill="1" applyBorder="1" applyAlignment="1">
      <alignment horizontal="right"/>
    </xf>
    <xf numFmtId="0" fontId="13" fillId="0" borderId="0" xfId="0" applyFont="1"/>
    <xf numFmtId="0" fontId="13" fillId="7" borderId="8" xfId="0" applyFont="1" applyFill="1" applyBorder="1"/>
    <xf numFmtId="0" fontId="16" fillId="7" borderId="8" xfId="0" applyFont="1" applyFill="1" applyBorder="1" applyAlignment="1">
      <alignment horizontal="right" vertical="center" wrapText="1"/>
    </xf>
    <xf numFmtId="0" fontId="17" fillId="8" borderId="9" xfId="0" applyFont="1" applyFill="1" applyBorder="1" applyAlignment="1">
      <alignment horizontal="right" vertical="center" wrapText="1"/>
    </xf>
    <xf numFmtId="0" fontId="19" fillId="8" borderId="9" xfId="0" applyFont="1" applyFill="1" applyBorder="1" applyAlignment="1">
      <alignment horizontal="left" vertical="center" wrapText="1"/>
    </xf>
    <xf numFmtId="0" fontId="10" fillId="0" borderId="0" xfId="0" applyFont="1"/>
    <xf numFmtId="0" fontId="18" fillId="9" borderId="9" xfId="0" applyFont="1" applyFill="1" applyBorder="1" applyAlignment="1">
      <alignment horizontal="right" vertical="center" wrapText="1"/>
    </xf>
    <xf numFmtId="0" fontId="20" fillId="9" borderId="9" xfId="0" applyFont="1" applyFill="1" applyBorder="1" applyAlignment="1">
      <alignment horizontal="left" vertical="center" wrapText="1"/>
    </xf>
    <xf numFmtId="0" fontId="17" fillId="10" borderId="9" xfId="0" applyFont="1" applyFill="1" applyBorder="1" applyAlignment="1">
      <alignment horizontal="right" vertical="center" wrapText="1"/>
    </xf>
    <xf numFmtId="0" fontId="19" fillId="10" borderId="9" xfId="0" applyFont="1" applyFill="1" applyBorder="1" applyAlignment="1">
      <alignment horizontal="left" vertical="center" wrapText="1"/>
    </xf>
    <xf numFmtId="0" fontId="15" fillId="6" borderId="0" xfId="0" quotePrefix="1" applyFont="1" applyFill="1" applyAlignment="1">
      <alignment horizontal="right"/>
    </xf>
    <xf numFmtId="0" fontId="19" fillId="0" borderId="9" xfId="0" applyFont="1" applyBorder="1" applyAlignment="1">
      <alignment horizontal="left" vertical="center" wrapText="1"/>
    </xf>
    <xf numFmtId="0" fontId="17" fillId="11" borderId="9" xfId="0" applyFont="1" applyFill="1" applyBorder="1" applyAlignment="1">
      <alignment horizontal="right" vertical="center" wrapText="1"/>
    </xf>
    <xf numFmtId="0" fontId="17" fillId="11" borderId="9" xfId="0" applyFont="1" applyFill="1" applyBorder="1" applyAlignment="1">
      <alignment vertical="center" wrapText="1"/>
    </xf>
    <xf numFmtId="0" fontId="19" fillId="11" borderId="9" xfId="0" applyFont="1" applyFill="1" applyBorder="1" applyAlignment="1">
      <alignment horizontal="left" vertical="center" wrapText="1"/>
    </xf>
    <xf numFmtId="0" fontId="20" fillId="12" borderId="9" xfId="0" applyFont="1" applyFill="1" applyBorder="1" applyAlignment="1">
      <alignment horizontal="right" vertical="center" wrapText="1"/>
    </xf>
    <xf numFmtId="0" fontId="20" fillId="12" borderId="9" xfId="0" applyFont="1" applyFill="1" applyBorder="1" applyAlignment="1">
      <alignment horizontal="left" vertical="center" wrapText="1"/>
    </xf>
    <xf numFmtId="0" fontId="20" fillId="9" borderId="9" xfId="0" applyFont="1" applyFill="1" applyBorder="1" applyAlignment="1">
      <alignment horizontal="right" vertical="center" wrapText="1"/>
    </xf>
    <xf numFmtId="0" fontId="20" fillId="0" borderId="9" xfId="0" applyFont="1" applyBorder="1" applyAlignment="1">
      <alignment horizontal="left" vertical="center" wrapText="1"/>
    </xf>
    <xf numFmtId="0" fontId="11" fillId="0" borderId="0" xfId="0" applyFont="1"/>
    <xf numFmtId="0" fontId="19" fillId="13" borderId="9" xfId="0" applyFont="1" applyFill="1" applyBorder="1" applyAlignment="1">
      <alignment horizontal="right" vertical="center" wrapText="1"/>
    </xf>
    <xf numFmtId="0" fontId="19" fillId="13" borderId="9" xfId="0" applyFont="1" applyFill="1" applyBorder="1" applyAlignment="1">
      <alignment vertical="center" wrapText="1"/>
    </xf>
    <xf numFmtId="0" fontId="19" fillId="13" borderId="9" xfId="0" applyFont="1" applyFill="1" applyBorder="1" applyAlignment="1">
      <alignment horizontal="left" vertical="center" wrapText="1"/>
    </xf>
    <xf numFmtId="0" fontId="16" fillId="14" borderId="9" xfId="0" applyFont="1" applyFill="1" applyBorder="1" applyAlignment="1">
      <alignment horizontal="left" vertical="center" wrapText="1"/>
    </xf>
    <xf numFmtId="0" fontId="16" fillId="14" borderId="9" xfId="0" applyFont="1" applyFill="1" applyBorder="1" applyAlignment="1">
      <alignment horizontal="right" vertical="center" wrapText="1"/>
    </xf>
    <xf numFmtId="0" fontId="19" fillId="15" borderId="9" xfId="0" applyFont="1" applyFill="1" applyBorder="1" applyAlignment="1">
      <alignment horizontal="left" vertical="center" wrapText="1"/>
    </xf>
    <xf numFmtId="0" fontId="19" fillId="15" borderId="9" xfId="0" applyFont="1" applyFill="1" applyBorder="1" applyAlignment="1">
      <alignment horizontal="right" vertical="center" wrapText="1"/>
    </xf>
    <xf numFmtId="0" fontId="19" fillId="16" borderId="9" xfId="0" applyFont="1" applyFill="1" applyBorder="1" applyAlignment="1">
      <alignment horizontal="left" vertical="center" wrapText="1"/>
    </xf>
    <xf numFmtId="0" fontId="19" fillId="16" borderId="9" xfId="0" applyFont="1" applyFill="1" applyBorder="1"/>
    <xf numFmtId="0" fontId="17" fillId="16" borderId="9" xfId="0" applyFont="1" applyFill="1" applyBorder="1"/>
    <xf numFmtId="0" fontId="19" fillId="17" borderId="9" xfId="0" applyFont="1" applyFill="1" applyBorder="1" applyAlignment="1">
      <alignment horizontal="left" vertical="center" wrapText="1"/>
    </xf>
    <xf numFmtId="0" fontId="21" fillId="6" borderId="9" xfId="0" applyFont="1" applyFill="1" applyBorder="1" applyAlignment="1">
      <alignment horizontal="right" vertical="center" wrapText="1"/>
    </xf>
    <xf numFmtId="0" fontId="19" fillId="11" borderId="9" xfId="0" applyFont="1" applyFill="1" applyBorder="1" applyAlignment="1">
      <alignment horizontal="right" vertical="center" wrapText="1"/>
    </xf>
    <xf numFmtId="0" fontId="19" fillId="11" borderId="9" xfId="0" applyFont="1" applyFill="1" applyBorder="1" applyAlignment="1">
      <alignment horizontal="left" vertical="top" wrapText="1"/>
    </xf>
    <xf numFmtId="0" fontId="12" fillId="0" borderId="0" xfId="0" applyFont="1"/>
    <xf numFmtId="0" fontId="19" fillId="0" borderId="9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left" wrapText="1"/>
    </xf>
    <xf numFmtId="0" fontId="21" fillId="0" borderId="9" xfId="0" applyFont="1" applyBorder="1" applyAlignment="1">
      <alignment horizontal="right" wrapText="1"/>
    </xf>
    <xf numFmtId="176" fontId="10" fillId="0" borderId="0" xfId="0" applyNumberFormat="1" applyFont="1"/>
    <xf numFmtId="0" fontId="16" fillId="14" borderId="9" xfId="0" applyFont="1" applyFill="1" applyBorder="1" applyAlignment="1">
      <alignment horizontal="left" vertical="center" wrapText="1" shrinkToFit="1"/>
    </xf>
    <xf numFmtId="0" fontId="20" fillId="0" borderId="9" xfId="0" applyFont="1" applyBorder="1" applyAlignment="1">
      <alignment horizontal="left" vertical="center" wrapText="1" shrinkToFit="1"/>
    </xf>
    <xf numFmtId="0" fontId="19" fillId="0" borderId="9" xfId="0" applyFont="1" applyBorder="1" applyAlignment="1">
      <alignment horizontal="left" vertical="center" wrapText="1" shrinkToFit="1"/>
    </xf>
    <xf numFmtId="0" fontId="17" fillId="11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10" borderId="9" xfId="0" applyFont="1" applyFill="1" applyBorder="1" applyAlignment="1">
      <alignment horizontal="left" vertical="center" wrapText="1"/>
    </xf>
    <xf numFmtId="0" fontId="18" fillId="9" borderId="9" xfId="0" applyFont="1" applyFill="1" applyBorder="1" applyAlignment="1">
      <alignment horizontal="left" vertical="center" wrapText="1"/>
    </xf>
    <xf numFmtId="0" fontId="17" fillId="8" borderId="9" xfId="0" applyFont="1" applyFill="1" applyBorder="1" applyAlignment="1">
      <alignment horizontal="left" vertical="center" wrapText="1"/>
    </xf>
    <xf numFmtId="0" fontId="16" fillId="7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3" fillId="0" borderId="2" xfId="3" applyAlignment="1">
      <alignment horizontal="center"/>
    </xf>
    <xf numFmtId="0" fontId="0" fillId="5" borderId="0" xfId="0" applyFill="1" applyAlignment="1">
      <alignment horizontal="center"/>
    </xf>
    <xf numFmtId="0" fontId="2" fillId="0" borderId="1" xfId="2" applyAlignment="1">
      <alignment horizontal="center"/>
    </xf>
    <xf numFmtId="0" fontId="3" fillId="0" borderId="6" xfId="3" applyBorder="1" applyAlignment="1">
      <alignment horizontal="center"/>
    </xf>
  </cellXfs>
  <cellStyles count="7">
    <cellStyle name="Currency" xfId="1" builtinId="4"/>
    <cellStyle name="Heading 1" xfId="2" builtinId="16"/>
    <cellStyle name="Heading 2" xfId="3" builtinId="17"/>
    <cellStyle name="Heading 3" xfId="4" builtinId="18"/>
    <cellStyle name="Input" xfId="5" builtinId="20"/>
    <cellStyle name="Normal" xfId="0" builtinId="0"/>
    <cellStyle name="Output" xfId="6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1871662</xdr:colOff>
      <xdr:row>21</xdr:row>
      <xdr:rowOff>147636</xdr:rowOff>
    </xdr:from>
    <xdr:to>
      <xdr:col>3</xdr:col>
      <xdr:colOff>606042</xdr:colOff>
      <xdr:row>30</xdr:row>
      <xdr:rowOff>100012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6956DF-E7C7-4F08-8092-DAF991D95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412" y="4124324"/>
          <a:ext cx="1655380" cy="1666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42F3-BB77-4D47-8065-61CEF05A96E1}">
  <dimension ref="A1:K33"/>
  <sheetViews>
    <sheetView tabSelected="1" zoomScale="130" zoomScaleNormal="130" workbookViewId="0">
      <selection activeCell="C9" sqref="C9"/>
    </sheetView>
  </sheetViews>
  <sheetFormatPr defaultRowHeight="15" x14ac:dyDescent="0.25"/>
  <cols>
    <col min="1" max="1" width="4.28515625" style="7" customWidth="1"/>
    <col min="2" max="2" width="35.28515625" bestFit="1" customWidth="1"/>
    <col min="3" max="3" width="8.5703125" bestFit="1" customWidth="1"/>
    <col min="4" max="4" width="15" bestFit="1" customWidth="1"/>
    <col min="5" max="5" width="28.42578125" customWidth="1"/>
    <col min="6" max="6" width="4.28515625" style="7" customWidth="1"/>
    <col min="7" max="8" width="13" customWidth="1"/>
    <col min="9" max="9" width="21.28515625" style="8" customWidth="1"/>
    <col min="10" max="10" width="21.28515625" customWidth="1"/>
    <col min="11" max="11" width="4.28515625" style="7" customWidth="1"/>
  </cols>
  <sheetData>
    <row r="1" spans="1:11" ht="20.25" thickBot="1" x14ac:dyDescent="0.35">
      <c r="A1" s="100" t="s">
        <v>36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18.75" thickTop="1" thickBot="1" x14ac:dyDescent="0.35">
      <c r="A2" s="39"/>
      <c r="B2" s="101" t="s">
        <v>33</v>
      </c>
      <c r="C2" s="101"/>
      <c r="D2" s="101"/>
      <c r="E2" s="101"/>
      <c r="F2" s="39"/>
      <c r="G2" s="98" t="s">
        <v>6</v>
      </c>
      <c r="H2" s="98"/>
      <c r="I2" s="98"/>
      <c r="J2" s="98"/>
      <c r="K2" s="37"/>
    </row>
    <row r="3" spans="1:11" ht="15.75" thickTop="1" x14ac:dyDescent="0.25"/>
    <row r="4" spans="1:11" ht="15.75" thickBot="1" x14ac:dyDescent="0.3">
      <c r="B4" s="6" t="s">
        <v>0</v>
      </c>
      <c r="C4" s="6" t="s">
        <v>1</v>
      </c>
      <c r="D4" s="6" t="s">
        <v>2</v>
      </c>
      <c r="E4" s="6" t="s">
        <v>3</v>
      </c>
      <c r="G4" s="10" t="s">
        <v>7</v>
      </c>
      <c r="H4" s="10" t="s">
        <v>12</v>
      </c>
      <c r="I4" s="10" t="s">
        <v>8</v>
      </c>
      <c r="J4" s="10" t="s">
        <v>9</v>
      </c>
    </row>
    <row r="5" spans="1:11" x14ac:dyDescent="0.25">
      <c r="B5" s="36">
        <v>2420</v>
      </c>
      <c r="C5" s="4">
        <v>1</v>
      </c>
      <c r="D5" s="2">
        <v>375</v>
      </c>
      <c r="E5" s="5">
        <f>(B5)*C5+D5</f>
        <v>2795</v>
      </c>
      <c r="G5" s="13" t="s">
        <v>10</v>
      </c>
      <c r="H5" s="13" t="s">
        <v>11</v>
      </c>
      <c r="I5" s="26">
        <v>139.63</v>
      </c>
      <c r="J5" s="16">
        <f>E20*I5</f>
        <v>800219.53</v>
      </c>
    </row>
    <row r="6" spans="1:11" x14ac:dyDescent="0.25">
      <c r="G6" s="13" t="s">
        <v>13</v>
      </c>
      <c r="H6" s="13" t="s">
        <v>14</v>
      </c>
      <c r="I6" s="27">
        <v>7.11</v>
      </c>
      <c r="J6" s="17">
        <f t="shared" ref="J6:J16" si="0">I6*$E$20</f>
        <v>40747.410000000003</v>
      </c>
    </row>
    <row r="7" spans="1:11" ht="15.75" thickBot="1" x14ac:dyDescent="0.3">
      <c r="B7" s="6" t="s">
        <v>32</v>
      </c>
      <c r="C7" s="6" t="s">
        <v>4</v>
      </c>
      <c r="D7" s="6"/>
      <c r="E7" s="6" t="s">
        <v>3</v>
      </c>
      <c r="G7" s="14" t="s">
        <v>15</v>
      </c>
      <c r="H7" s="14" t="s">
        <v>16</v>
      </c>
      <c r="I7" s="28">
        <v>17.46</v>
      </c>
      <c r="J7" s="18">
        <f t="shared" si="0"/>
        <v>100063.26000000001</v>
      </c>
    </row>
    <row r="8" spans="1:11" x14ac:dyDescent="0.25">
      <c r="B8" s="36">
        <v>900</v>
      </c>
      <c r="C8" s="4">
        <v>2</v>
      </c>
      <c r="D8" s="3"/>
      <c r="E8" s="5">
        <f>C8*B8+D8</f>
        <v>1800</v>
      </c>
      <c r="G8" s="13" t="s">
        <v>17</v>
      </c>
      <c r="H8" s="13" t="s">
        <v>16</v>
      </c>
      <c r="I8" s="28">
        <v>797.81</v>
      </c>
      <c r="J8" s="18">
        <f t="shared" si="0"/>
        <v>4572249.1099999994</v>
      </c>
    </row>
    <row r="9" spans="1:11" x14ac:dyDescent="0.25">
      <c r="B9" s="38"/>
      <c r="G9" s="13" t="s">
        <v>20</v>
      </c>
      <c r="H9" s="13" t="s">
        <v>19</v>
      </c>
      <c r="I9" s="29">
        <v>1302.8800000000001</v>
      </c>
      <c r="J9" s="19">
        <f t="shared" si="0"/>
        <v>7466805.2800000003</v>
      </c>
    </row>
    <row r="10" spans="1:11" ht="15.75" thickBot="1" x14ac:dyDescent="0.3">
      <c r="B10" s="6" t="s">
        <v>38</v>
      </c>
      <c r="C10" s="6" t="s">
        <v>4</v>
      </c>
      <c r="D10" s="9"/>
      <c r="E10" s="6" t="s">
        <v>3</v>
      </c>
      <c r="G10" s="13" t="s">
        <v>18</v>
      </c>
      <c r="H10" s="13" t="s">
        <v>21</v>
      </c>
      <c r="I10" s="30">
        <v>0.93</v>
      </c>
      <c r="J10" s="20">
        <f t="shared" si="0"/>
        <v>5329.83</v>
      </c>
    </row>
    <row r="11" spans="1:11" x14ac:dyDescent="0.25">
      <c r="B11" s="36">
        <v>400</v>
      </c>
      <c r="C11" s="4">
        <f>C8</f>
        <v>2</v>
      </c>
      <c r="E11" s="11">
        <f>B11*C11</f>
        <v>800</v>
      </c>
      <c r="G11" s="13" t="s">
        <v>22</v>
      </c>
      <c r="H11" s="13" t="s">
        <v>23</v>
      </c>
      <c r="I11" s="31">
        <v>2325</v>
      </c>
      <c r="J11" s="21">
        <f t="shared" si="0"/>
        <v>13324575</v>
      </c>
    </row>
    <row r="12" spans="1:11" x14ac:dyDescent="0.25">
      <c r="B12" s="36"/>
      <c r="E12" s="42"/>
      <c r="G12" s="13" t="s">
        <v>24</v>
      </c>
      <c r="H12" s="13" t="s">
        <v>25</v>
      </c>
      <c r="I12" s="32">
        <v>3.75</v>
      </c>
      <c r="J12" s="22">
        <f t="shared" si="0"/>
        <v>21491.25</v>
      </c>
    </row>
    <row r="13" spans="1:11" ht="15.75" thickBot="1" x14ac:dyDescent="0.3">
      <c r="B13" s="6" t="s">
        <v>5</v>
      </c>
      <c r="C13" s="6" t="s">
        <v>1</v>
      </c>
      <c r="D13" s="1"/>
      <c r="E13" s="6" t="s">
        <v>3</v>
      </c>
      <c r="G13" s="13" t="s">
        <v>29</v>
      </c>
      <c r="H13" s="13" t="s">
        <v>26</v>
      </c>
      <c r="I13" s="33">
        <v>3.25</v>
      </c>
      <c r="J13" s="23">
        <f t="shared" si="0"/>
        <v>18625.75</v>
      </c>
    </row>
    <row r="14" spans="1:11" x14ac:dyDescent="0.25">
      <c r="B14" s="36">
        <f>ROUND('2023 Book Cost Estimate'!C49,0)</f>
        <v>115</v>
      </c>
      <c r="C14" s="4">
        <f>C5</f>
        <v>1</v>
      </c>
      <c r="E14" s="11">
        <f>B14*C14</f>
        <v>115</v>
      </c>
      <c r="G14" s="13" t="s">
        <v>28</v>
      </c>
      <c r="H14" s="13" t="s">
        <v>27</v>
      </c>
      <c r="I14" s="34">
        <v>3484.29</v>
      </c>
      <c r="J14" s="24">
        <f t="shared" si="0"/>
        <v>19968465.989999998</v>
      </c>
    </row>
    <row r="15" spans="1:11" x14ac:dyDescent="0.25">
      <c r="B15" t="s">
        <v>39</v>
      </c>
      <c r="G15" s="13" t="s">
        <v>31</v>
      </c>
      <c r="H15" s="15" t="s">
        <v>30</v>
      </c>
      <c r="I15" s="35">
        <v>4.92</v>
      </c>
      <c r="J15" s="25">
        <f t="shared" si="0"/>
        <v>28196.52</v>
      </c>
    </row>
    <row r="16" spans="1:11" ht="15.75" thickBot="1" x14ac:dyDescent="0.3">
      <c r="B16" s="6" t="s">
        <v>37</v>
      </c>
      <c r="C16" s="6" t="s">
        <v>4</v>
      </c>
      <c r="E16" s="6" t="s">
        <v>3</v>
      </c>
      <c r="G16" s="9" t="s">
        <v>34</v>
      </c>
      <c r="H16" s="41" t="s">
        <v>35</v>
      </c>
      <c r="I16" s="40">
        <v>30.72</v>
      </c>
      <c r="J16" s="40">
        <f t="shared" si="0"/>
        <v>176056.32000000001</v>
      </c>
    </row>
    <row r="17" spans="2:9" x14ac:dyDescent="0.25">
      <c r="B17" s="36">
        <f>ROUND(110.36*C17,0)</f>
        <v>221</v>
      </c>
      <c r="C17" s="4">
        <f>C8</f>
        <v>2</v>
      </c>
      <c r="E17" s="11">
        <f>B17</f>
        <v>221</v>
      </c>
    </row>
    <row r="18" spans="2:9" x14ac:dyDescent="0.25">
      <c r="B18" t="s">
        <v>40</v>
      </c>
    </row>
    <row r="19" spans="2:9" ht="15.75" thickBot="1" x14ac:dyDescent="0.3">
      <c r="E19" s="6" t="s">
        <v>9</v>
      </c>
      <c r="I19" s="9"/>
    </row>
    <row r="20" spans="2:9" x14ac:dyDescent="0.25">
      <c r="E20" s="12">
        <f>E14+E8+E5+E17+E11</f>
        <v>5731</v>
      </c>
      <c r="I20" s="9"/>
    </row>
    <row r="21" spans="2:9" x14ac:dyDescent="0.25">
      <c r="B21" s="99"/>
      <c r="C21" s="99"/>
      <c r="D21" s="99"/>
      <c r="E21" s="99"/>
    </row>
    <row r="22" spans="2:9" x14ac:dyDescent="0.25">
      <c r="B22" s="99"/>
      <c r="C22" s="99"/>
      <c r="D22" s="99"/>
      <c r="E22" s="99"/>
    </row>
    <row r="23" spans="2:9" x14ac:dyDescent="0.25">
      <c r="B23" s="99"/>
      <c r="C23" s="99"/>
      <c r="D23" s="99"/>
      <c r="E23" s="99"/>
    </row>
    <row r="24" spans="2:9" x14ac:dyDescent="0.25">
      <c r="B24" s="99"/>
      <c r="C24" s="99"/>
      <c r="D24" s="99"/>
      <c r="E24" s="99"/>
    </row>
    <row r="25" spans="2:9" x14ac:dyDescent="0.25">
      <c r="B25" s="99"/>
      <c r="C25" s="99"/>
      <c r="D25" s="99"/>
      <c r="E25" s="99"/>
    </row>
    <row r="26" spans="2:9" x14ac:dyDescent="0.25">
      <c r="B26" s="99"/>
      <c r="C26" s="99"/>
      <c r="D26" s="99"/>
      <c r="E26" s="99"/>
    </row>
    <row r="27" spans="2:9" x14ac:dyDescent="0.25">
      <c r="B27" s="99"/>
      <c r="C27" s="99"/>
      <c r="D27" s="99"/>
      <c r="E27" s="99"/>
    </row>
    <row r="28" spans="2:9" x14ac:dyDescent="0.25">
      <c r="B28" s="99"/>
      <c r="C28" s="99"/>
      <c r="D28" s="99"/>
      <c r="E28" s="99"/>
    </row>
    <row r="29" spans="2:9" x14ac:dyDescent="0.25">
      <c r="B29" s="99"/>
      <c r="C29" s="99"/>
      <c r="D29" s="99"/>
      <c r="E29" s="99"/>
    </row>
    <row r="30" spans="2:9" x14ac:dyDescent="0.25">
      <c r="B30" s="99"/>
      <c r="C30" s="99"/>
      <c r="D30" s="99"/>
      <c r="E30" s="99"/>
    </row>
    <row r="31" spans="2:9" x14ac:dyDescent="0.25">
      <c r="B31" s="99"/>
      <c r="C31" s="99"/>
      <c r="D31" s="99"/>
      <c r="E31" s="99"/>
    </row>
    <row r="32" spans="2:9" x14ac:dyDescent="0.25">
      <c r="B32" s="99"/>
      <c r="C32" s="99"/>
      <c r="D32" s="99"/>
      <c r="E32" s="99"/>
    </row>
    <row r="33" spans="2:5" x14ac:dyDescent="0.25">
      <c r="B33" s="99"/>
      <c r="C33" s="99"/>
      <c r="D33" s="99"/>
      <c r="E33" s="99"/>
    </row>
  </sheetData>
  <mergeCells count="4">
    <mergeCell ref="G2:J2"/>
    <mergeCell ref="B21:E33"/>
    <mergeCell ref="A1:K1"/>
    <mergeCell ref="B2:E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9B9E-A658-4524-8906-EEC8E00E1D7F}">
  <dimension ref="A1:C73"/>
  <sheetViews>
    <sheetView zoomScale="115" zoomScaleNormal="115" workbookViewId="0">
      <selection activeCell="E14" sqref="E14"/>
    </sheetView>
  </sheetViews>
  <sheetFormatPr defaultRowHeight="15" x14ac:dyDescent="0.25"/>
  <cols>
    <col min="1" max="1" width="6.7109375" bestFit="1" customWidth="1"/>
    <col min="2" max="2" width="9.42578125" style="38" bestFit="1" customWidth="1"/>
    <col min="3" max="3" width="14.28515625" style="43" customWidth="1"/>
  </cols>
  <sheetData>
    <row r="1" spans="1:3" ht="15.75" customHeight="1" x14ac:dyDescent="0.25">
      <c r="A1" s="83" t="s">
        <v>76</v>
      </c>
      <c r="B1" s="83" t="s">
        <v>75</v>
      </c>
      <c r="C1" s="84" t="s">
        <v>74</v>
      </c>
    </row>
    <row r="2" spans="1:3" s="81" customFormat="1" ht="18" hidden="1" customHeight="1" x14ac:dyDescent="0.25">
      <c r="A2" s="58">
        <v>1</v>
      </c>
      <c r="B2" s="58" t="s">
        <v>73</v>
      </c>
      <c r="C2" s="82"/>
    </row>
    <row r="3" spans="1:3" s="81" customFormat="1" ht="18" hidden="1" customHeight="1" x14ac:dyDescent="0.25">
      <c r="A3" s="58"/>
      <c r="B3" s="58" t="s">
        <v>72</v>
      </c>
      <c r="C3" s="82"/>
    </row>
    <row r="4" spans="1:3" s="81" customFormat="1" ht="18" hidden="1" customHeight="1" x14ac:dyDescent="0.25">
      <c r="A4" s="58"/>
      <c r="B4" s="58" t="s">
        <v>71</v>
      </c>
      <c r="C4" s="82"/>
    </row>
    <row r="5" spans="1:3" s="81" customFormat="1" ht="18" hidden="1" customHeight="1" x14ac:dyDescent="0.25">
      <c r="A5" s="58"/>
      <c r="B5" s="58" t="s">
        <v>71</v>
      </c>
      <c r="C5" s="82"/>
    </row>
    <row r="6" spans="1:3" s="81" customFormat="1" ht="18" hidden="1" customHeight="1" x14ac:dyDescent="0.25">
      <c r="A6" s="58"/>
      <c r="B6" s="58" t="s">
        <v>71</v>
      </c>
      <c r="C6" s="82"/>
    </row>
    <row r="7" spans="1:3" s="81" customFormat="1" ht="18" hidden="1" customHeight="1" x14ac:dyDescent="0.25">
      <c r="A7" s="58"/>
      <c r="B7" s="58" t="s">
        <v>70</v>
      </c>
      <c r="C7" s="82"/>
    </row>
    <row r="8" spans="1:3" s="81" customFormat="1" ht="18" hidden="1" customHeight="1" x14ac:dyDescent="0.25">
      <c r="A8" s="58"/>
      <c r="B8" s="58" t="s">
        <v>70</v>
      </c>
      <c r="C8" s="82"/>
    </row>
    <row r="9" spans="1:3" ht="18" customHeight="1" x14ac:dyDescent="0.25">
      <c r="A9" s="80">
        <v>2</v>
      </c>
      <c r="B9" s="61" t="s">
        <v>69</v>
      </c>
      <c r="C9" s="79">
        <v>87</v>
      </c>
    </row>
    <row r="10" spans="1:3" ht="18" customHeight="1" x14ac:dyDescent="0.25">
      <c r="A10" s="79"/>
      <c r="B10" s="61" t="s">
        <v>68</v>
      </c>
      <c r="C10" s="79">
        <v>42</v>
      </c>
    </row>
    <row r="11" spans="1:3" ht="18" customHeight="1" x14ac:dyDescent="0.25">
      <c r="A11" s="79"/>
      <c r="B11" s="61" t="s">
        <v>67</v>
      </c>
      <c r="C11" s="79">
        <v>38</v>
      </c>
    </row>
    <row r="12" spans="1:3" ht="18" customHeight="1" x14ac:dyDescent="0.25">
      <c r="A12" s="79"/>
      <c r="B12" s="61" t="s">
        <v>66</v>
      </c>
      <c r="C12" s="79">
        <v>68</v>
      </c>
    </row>
    <row r="13" spans="1:3" ht="18" customHeight="1" x14ac:dyDescent="0.25">
      <c r="A13" s="58"/>
      <c r="B13" s="58"/>
      <c r="C13" s="78">
        <f>SUM(C9:C12)</f>
        <v>235</v>
      </c>
    </row>
    <row r="14" spans="1:3" x14ac:dyDescent="0.25">
      <c r="A14" s="72">
        <v>3</v>
      </c>
      <c r="B14" s="72" t="s">
        <v>65</v>
      </c>
      <c r="C14" s="73">
        <v>87</v>
      </c>
    </row>
    <row r="15" spans="1:3" x14ac:dyDescent="0.25">
      <c r="A15" s="77"/>
      <c r="B15" s="72" t="s">
        <v>64</v>
      </c>
      <c r="C15" s="73">
        <v>0</v>
      </c>
    </row>
    <row r="16" spans="1:3" x14ac:dyDescent="0.25">
      <c r="A16" s="76"/>
      <c r="B16" s="72" t="s">
        <v>63</v>
      </c>
      <c r="C16" s="73">
        <v>46.63</v>
      </c>
    </row>
    <row r="17" spans="1:3" x14ac:dyDescent="0.25">
      <c r="A17" s="75"/>
      <c r="B17" s="72" t="s">
        <v>63</v>
      </c>
      <c r="C17" s="73">
        <v>0</v>
      </c>
    </row>
    <row r="18" spans="1:3" x14ac:dyDescent="0.25">
      <c r="A18" s="74"/>
      <c r="B18" s="72" t="s">
        <v>63</v>
      </c>
      <c r="C18" s="73">
        <v>10.99</v>
      </c>
    </row>
    <row r="19" spans="1:3" s="47" customFormat="1" x14ac:dyDescent="0.25">
      <c r="A19" s="70"/>
      <c r="B19" s="86" t="s">
        <v>62</v>
      </c>
      <c r="C19" s="71">
        <v>37</v>
      </c>
    </row>
    <row r="20" spans="1:3" s="52" customFormat="1" x14ac:dyDescent="0.25">
      <c r="A20" s="65"/>
      <c r="B20" s="87"/>
      <c r="C20" s="57">
        <f>SUM(C14:C18)</f>
        <v>144.62</v>
      </c>
    </row>
    <row r="21" spans="1:3" x14ac:dyDescent="0.25">
      <c r="A21" s="69">
        <v>4</v>
      </c>
      <c r="B21" s="69" t="s">
        <v>61</v>
      </c>
      <c r="C21" s="67">
        <v>87</v>
      </c>
    </row>
    <row r="22" spans="1:3" x14ac:dyDescent="0.25">
      <c r="A22" s="68"/>
      <c r="B22" s="69" t="s">
        <v>60</v>
      </c>
      <c r="C22" s="67">
        <v>0</v>
      </c>
    </row>
    <row r="23" spans="1:3" x14ac:dyDescent="0.25">
      <c r="A23" s="68"/>
      <c r="B23" s="69" t="s">
        <v>59</v>
      </c>
      <c r="C23" s="67">
        <v>23</v>
      </c>
    </row>
    <row r="24" spans="1:3" s="52" customFormat="1" x14ac:dyDescent="0.25">
      <c r="A24" s="68"/>
      <c r="B24" s="69" t="s">
        <v>59</v>
      </c>
      <c r="C24" s="67">
        <v>0</v>
      </c>
    </row>
    <row r="25" spans="1:3" x14ac:dyDescent="0.25">
      <c r="A25" s="68"/>
      <c r="B25" s="69" t="s">
        <v>58</v>
      </c>
      <c r="C25" s="67">
        <v>63.75</v>
      </c>
    </row>
    <row r="26" spans="1:3" x14ac:dyDescent="0.25">
      <c r="A26" s="58"/>
      <c r="B26" s="88"/>
      <c r="C26" s="57">
        <f>SUM(C21:C25)</f>
        <v>173.75</v>
      </c>
    </row>
    <row r="27" spans="1:3" ht="18" customHeight="1" x14ac:dyDescent="0.25">
      <c r="A27" s="54">
        <v>5</v>
      </c>
      <c r="B27" s="54" t="s">
        <v>57</v>
      </c>
      <c r="C27" s="64">
        <v>33.729999999999997</v>
      </c>
    </row>
    <row r="28" spans="1:3" s="52" customFormat="1" x14ac:dyDescent="0.25">
      <c r="A28" s="54"/>
      <c r="B28" s="54" t="s">
        <v>56</v>
      </c>
      <c r="C28" s="64">
        <v>0</v>
      </c>
    </row>
    <row r="29" spans="1:3" x14ac:dyDescent="0.25">
      <c r="A29" s="54"/>
      <c r="B29" s="54" t="s">
        <v>55</v>
      </c>
      <c r="C29" s="64">
        <v>23</v>
      </c>
    </row>
    <row r="30" spans="1:3" s="52" customFormat="1" ht="18" customHeight="1" x14ac:dyDescent="0.25">
      <c r="A30" s="54"/>
      <c r="B30" s="54" t="s">
        <v>54</v>
      </c>
      <c r="C30" s="64">
        <v>0</v>
      </c>
    </row>
    <row r="31" spans="1:3" s="66" customFormat="1" ht="18" customHeight="1" x14ac:dyDescent="0.25">
      <c r="A31" s="54"/>
      <c r="B31" s="54" t="s">
        <v>53</v>
      </c>
      <c r="C31" s="64">
        <v>0</v>
      </c>
    </row>
    <row r="32" spans="1:3" s="52" customFormat="1" ht="18" customHeight="1" x14ac:dyDescent="0.25">
      <c r="A32" s="65"/>
      <c r="B32" s="65"/>
      <c r="C32" s="57">
        <f>SUM(C27:C31)</f>
        <v>56.73</v>
      </c>
    </row>
    <row r="33" spans="1:3" ht="18" customHeight="1" x14ac:dyDescent="0.25">
      <c r="A33" s="63">
        <v>6</v>
      </c>
      <c r="B33" s="63" t="s">
        <v>52</v>
      </c>
      <c r="C33" s="64">
        <v>33.729999999999997</v>
      </c>
    </row>
    <row r="34" spans="1:3" s="52" customFormat="1" ht="18" customHeight="1" x14ac:dyDescent="0.25">
      <c r="A34" s="63"/>
      <c r="B34" s="63" t="s">
        <v>51</v>
      </c>
      <c r="C34" s="62">
        <v>0</v>
      </c>
    </row>
    <row r="35" spans="1:3" ht="18" customHeight="1" x14ac:dyDescent="0.25">
      <c r="A35" s="63"/>
      <c r="B35" s="63" t="s">
        <v>50</v>
      </c>
      <c r="C35" s="62">
        <v>29</v>
      </c>
    </row>
    <row r="36" spans="1:3" s="52" customFormat="1" ht="18" customHeight="1" x14ac:dyDescent="0.25">
      <c r="A36" s="63"/>
      <c r="B36" s="63" t="s">
        <v>50</v>
      </c>
      <c r="C36" s="62">
        <v>0</v>
      </c>
    </row>
    <row r="37" spans="1:3" ht="18" customHeight="1" x14ac:dyDescent="0.25">
      <c r="A37" s="63"/>
      <c r="B37" s="63" t="s">
        <v>49</v>
      </c>
      <c r="C37" s="62">
        <v>0</v>
      </c>
    </row>
    <row r="38" spans="1:3" ht="18" customHeight="1" x14ac:dyDescent="0.25">
      <c r="A38" s="58"/>
      <c r="B38" s="58"/>
      <c r="C38" s="57">
        <f>SUM(C33:C37)</f>
        <v>62.73</v>
      </c>
    </row>
    <row r="39" spans="1:3" ht="18" customHeight="1" x14ac:dyDescent="0.25">
      <c r="A39" s="61">
        <v>7</v>
      </c>
      <c r="B39" s="89" t="s">
        <v>48</v>
      </c>
      <c r="C39" s="59">
        <v>36.299999999999997</v>
      </c>
    </row>
    <row r="40" spans="1:3" ht="24" customHeight="1" x14ac:dyDescent="0.25">
      <c r="A40" s="60"/>
      <c r="B40" s="89" t="s">
        <v>47</v>
      </c>
      <c r="C40" s="59">
        <v>22.55</v>
      </c>
    </row>
    <row r="41" spans="1:3" s="52" customFormat="1" ht="18" customHeight="1" x14ac:dyDescent="0.25">
      <c r="A41" s="60"/>
      <c r="B41" s="89" t="s">
        <v>46</v>
      </c>
      <c r="C41" s="59">
        <v>0</v>
      </c>
    </row>
    <row r="42" spans="1:3" ht="18" customHeight="1" x14ac:dyDescent="0.25">
      <c r="A42" s="60"/>
      <c r="B42" s="89" t="s">
        <v>45</v>
      </c>
      <c r="C42" s="59">
        <v>38</v>
      </c>
    </row>
    <row r="43" spans="1:3" ht="18" customHeight="1" x14ac:dyDescent="0.25">
      <c r="A43" s="58"/>
      <c r="B43" s="90"/>
      <c r="C43" s="57">
        <f>SUM(C39:C42)</f>
        <v>96.85</v>
      </c>
    </row>
    <row r="44" spans="1:3" ht="18" customHeight="1" x14ac:dyDescent="0.25">
      <c r="A44" s="56">
        <v>8</v>
      </c>
      <c r="B44" s="91" t="s">
        <v>44</v>
      </c>
      <c r="C44" s="55">
        <v>38</v>
      </c>
    </row>
    <row r="45" spans="1:3" s="52" customFormat="1" ht="18" customHeight="1" x14ac:dyDescent="0.25">
      <c r="A45" s="54"/>
      <c r="B45" s="92" t="s">
        <v>43</v>
      </c>
      <c r="C45" s="53">
        <v>0</v>
      </c>
    </row>
    <row r="46" spans="1:3" ht="18" customHeight="1" x14ac:dyDescent="0.25">
      <c r="A46" s="51"/>
      <c r="B46" s="93" t="s">
        <v>42</v>
      </c>
      <c r="C46" s="50">
        <v>0</v>
      </c>
    </row>
    <row r="47" spans="1:3" s="47" customFormat="1" x14ac:dyDescent="0.25">
      <c r="A47" s="48"/>
      <c r="B47" s="94" t="s">
        <v>41</v>
      </c>
      <c r="C47" s="49">
        <v>0</v>
      </c>
    </row>
    <row r="48" spans="1:3" s="45" customFormat="1" x14ac:dyDescent="0.25">
      <c r="B48" s="95"/>
      <c r="C48" s="46">
        <f>SUM(C44:C47)</f>
        <v>38</v>
      </c>
    </row>
    <row r="49" spans="2:3" x14ac:dyDescent="0.25">
      <c r="B49" s="96" t="s">
        <v>77</v>
      </c>
      <c r="C49" s="85">
        <f>AVERAGE(C48,C43,C38,C32,C26,C20,C13)</f>
        <v>115.38285714285713</v>
      </c>
    </row>
    <row r="53" spans="2:3" x14ac:dyDescent="0.25">
      <c r="B53" s="97"/>
      <c r="C53" s="44"/>
    </row>
    <row r="54" spans="2:3" x14ac:dyDescent="0.25">
      <c r="B54" s="97"/>
      <c r="C54" s="44"/>
    </row>
    <row r="55" spans="2:3" x14ac:dyDescent="0.25">
      <c r="B55" s="97"/>
      <c r="C55" s="44"/>
    </row>
    <row r="56" spans="2:3" x14ac:dyDescent="0.25">
      <c r="B56" s="97"/>
      <c r="C56" s="44"/>
    </row>
    <row r="57" spans="2:3" x14ac:dyDescent="0.25">
      <c r="B57" s="97"/>
      <c r="C57" s="44"/>
    </row>
    <row r="58" spans="2:3" x14ac:dyDescent="0.25">
      <c r="B58" s="97"/>
      <c r="C58" s="44"/>
    </row>
    <row r="59" spans="2:3" x14ac:dyDescent="0.25">
      <c r="B59" s="97"/>
      <c r="C59" s="44"/>
    </row>
    <row r="60" spans="2:3" x14ac:dyDescent="0.25">
      <c r="B60" s="97"/>
      <c r="C60" s="44"/>
    </row>
    <row r="61" spans="2:3" x14ac:dyDescent="0.25">
      <c r="B61" s="97"/>
      <c r="C61" s="44"/>
    </row>
    <row r="62" spans="2:3" x14ac:dyDescent="0.25">
      <c r="B62" s="97"/>
      <c r="C62" s="44"/>
    </row>
    <row r="63" spans="2:3" x14ac:dyDescent="0.25">
      <c r="B63" s="97"/>
      <c r="C63" s="44"/>
    </row>
    <row r="64" spans="2:3" x14ac:dyDescent="0.25">
      <c r="B64" s="97"/>
      <c r="C64" s="44"/>
    </row>
    <row r="65" spans="2:3" x14ac:dyDescent="0.25">
      <c r="B65" s="97"/>
      <c r="C65" s="44"/>
    </row>
    <row r="66" spans="2:3" x14ac:dyDescent="0.25">
      <c r="B66" s="97"/>
      <c r="C66" s="44"/>
    </row>
    <row r="67" spans="2:3" x14ac:dyDescent="0.25">
      <c r="B67" s="97"/>
      <c r="C67" s="44"/>
    </row>
    <row r="68" spans="2:3" x14ac:dyDescent="0.25">
      <c r="B68" s="97"/>
      <c r="C68" s="44"/>
    </row>
    <row r="69" spans="2:3" x14ac:dyDescent="0.25">
      <c r="B69" s="97"/>
      <c r="C69" s="44"/>
    </row>
    <row r="70" spans="2:3" x14ac:dyDescent="0.25">
      <c r="B70" s="97"/>
      <c r="C70" s="44"/>
    </row>
    <row r="71" spans="2:3" x14ac:dyDescent="0.25">
      <c r="B71" s="97"/>
      <c r="C71" s="44"/>
    </row>
    <row r="72" spans="2:3" x14ac:dyDescent="0.25">
      <c r="B72" s="97"/>
      <c r="C72" s="44"/>
    </row>
    <row r="73" spans="2:3" x14ac:dyDescent="0.25">
      <c r="B73" s="97"/>
      <c r="C73" s="4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 Costs</vt:lpstr>
      <vt:lpstr>2023 Book Cost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Poe</dc:creator>
  <cp:lastModifiedBy>SU HUI FRANCY PHAY</cp:lastModifiedBy>
  <dcterms:created xsi:type="dcterms:W3CDTF">2023-02-24T22:49:35Z</dcterms:created>
  <dcterms:modified xsi:type="dcterms:W3CDTF">2023-06-08T18:12:32Z</dcterms:modified>
</cp:coreProperties>
</file>